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sa\Documents\Por Revisar\"/>
    </mc:Choice>
  </mc:AlternateContent>
  <bookViews>
    <workbookView xWindow="0" yWindow="0" windowWidth="20490" windowHeight="8760" activeTab="1"/>
  </bookViews>
  <sheets>
    <sheet name="PRESENTACION" sheetId="2" r:id="rId1"/>
    <sheet name="ARQUEO DE CAJA" sheetId="1" r:id="rId2"/>
  </sheets>
  <externalReferences>
    <externalReference r:id="rId3"/>
  </externalReferences>
  <definedNames>
    <definedName name="Añitos" localSheetId="0">#REF!</definedName>
    <definedName name="Añitos">[1]CONSULTA!#REF!</definedName>
    <definedName name="AÑOS" localSheetId="0">#REF!</definedName>
    <definedName name="AÑOS">#REF!</definedName>
    <definedName name="MESES" localSheetId="0">#REF!</definedName>
    <definedName name="MESES">#REF!</definedName>
    <definedName name="mesesitos" localSheetId="0">#REF!</definedName>
    <definedName name="mesesitos">[1]CONSULTA!#REF!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J33" i="1"/>
  <c r="J46" i="1"/>
  <c r="F46" i="1"/>
  <c r="J22" i="1"/>
  <c r="J21" i="1" l="1"/>
  <c r="J20" i="1"/>
  <c r="J19" i="1"/>
  <c r="J18" i="1"/>
  <c r="J17" i="1"/>
  <c r="L10" i="1"/>
  <c r="F51" i="1" s="1"/>
  <c r="J23" i="1" l="1"/>
  <c r="L35" i="1"/>
  <c r="F52" i="1" s="1"/>
  <c r="L25" i="1"/>
  <c r="F56" i="1" s="1"/>
  <c r="F22" i="1" l="1"/>
  <c r="F21" i="1"/>
  <c r="F20" i="1"/>
  <c r="F19" i="1"/>
  <c r="F18" i="1"/>
  <c r="F17" i="1"/>
  <c r="F5" i="1"/>
  <c r="F23" i="1" l="1"/>
  <c r="L13" i="1" s="1"/>
  <c r="F55" i="1" s="1"/>
  <c r="F57" i="1" s="1"/>
  <c r="F59" i="1" s="1"/>
  <c r="F53" i="1"/>
  <c r="E62" i="1" l="1"/>
  <c r="E61" i="1"/>
</calcChain>
</file>

<file path=xl/comments1.xml><?xml version="1.0" encoding="utf-8"?>
<comments xmlns="http://schemas.openxmlformats.org/spreadsheetml/2006/main">
  <authors>
    <author>USER</author>
  </authors>
  <commentList>
    <comment ref="J11" authorId="0" shapeId="0">
      <text>
        <r>
          <rPr>
            <b/>
            <sz val="9"/>
            <color indexed="81"/>
            <rFont val="Tahoma"/>
            <family val="2"/>
          </rPr>
          <t>Llenar aquí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Llenar en esta columna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>Llenar en esta columna</t>
        </r>
      </text>
    </comment>
  </commentList>
</comments>
</file>

<file path=xl/sharedStrings.xml><?xml version="1.0" encoding="utf-8"?>
<sst xmlns="http://schemas.openxmlformats.org/spreadsheetml/2006/main" count="66" uniqueCount="55">
  <si>
    <t>1.-</t>
  </si>
  <si>
    <t>Saldo Inicial</t>
  </si>
  <si>
    <t>2.-</t>
  </si>
  <si>
    <t>DOCUMENTOS</t>
  </si>
  <si>
    <t>VENTAS - INGRESOS</t>
  </si>
  <si>
    <t>Facturas</t>
  </si>
  <si>
    <t>Boletas de Venta</t>
  </si>
  <si>
    <t>Nota de Crédito</t>
  </si>
  <si>
    <t>Nota de Débito</t>
  </si>
  <si>
    <t>Otros</t>
  </si>
  <si>
    <t>COMPRAS - EGRESOS</t>
  </si>
  <si>
    <t>3.-</t>
  </si>
  <si>
    <t>MONEDAS</t>
  </si>
  <si>
    <t>Cantidad</t>
  </si>
  <si>
    <t>Total</t>
  </si>
  <si>
    <t>BILLETES</t>
  </si>
  <si>
    <t>CHEQUES</t>
  </si>
  <si>
    <t>OTROS</t>
  </si>
  <si>
    <t>Vales</t>
  </si>
  <si>
    <t>TOTAL</t>
  </si>
  <si>
    <t>FECHA:</t>
  </si>
  <si>
    <t>HORA INICIO:</t>
  </si>
  <si>
    <t>HORA TÉRMINO:</t>
  </si>
  <si>
    <t>FORMATO DE ARQUEO DE CAJA DIARIO</t>
  </si>
  <si>
    <r>
      <t>ARQUEO N</t>
    </r>
    <r>
      <rPr>
        <b/>
        <sz val="11"/>
        <rFont val="Calibri"/>
        <family val="2"/>
      </rPr>
      <t>º:</t>
    </r>
  </si>
  <si>
    <t>SALDO INICIAL</t>
  </si>
  <si>
    <t>Valor</t>
  </si>
  <si>
    <t>BBVA - Ch/001</t>
  </si>
  <si>
    <t>BBVA - Ch/002</t>
  </si>
  <si>
    <t>EFECTIVO</t>
  </si>
  <si>
    <t>EQUIVALENTE DE EFECTIVO</t>
  </si>
  <si>
    <t>4.-</t>
  </si>
  <si>
    <t>RESULTADO ESPERADO</t>
  </si>
  <si>
    <t>DIFERENCIA</t>
  </si>
  <si>
    <t>FALTANTE</t>
  </si>
  <si>
    <t>SOBRANTE</t>
  </si>
  <si>
    <t>Total Monedas</t>
  </si>
  <si>
    <t>Total Billetes</t>
  </si>
  <si>
    <t>Total Cheques</t>
  </si>
  <si>
    <t>Total Otros</t>
  </si>
  <si>
    <t>Total Ventas</t>
  </si>
  <si>
    <t>Total Compras</t>
  </si>
  <si>
    <t>RESUMEN</t>
  </si>
  <si>
    <t>EQUIVALENTE DE EFECTIVO:</t>
  </si>
  <si>
    <t>DOCUMENTOS:</t>
  </si>
  <si>
    <t>EFECTIVO:</t>
  </si>
  <si>
    <t>SALDO INICIAL:</t>
  </si>
  <si>
    <t>OBSERVACIONES:</t>
  </si>
  <si>
    <t>firmar en señal de conformidad.</t>
  </si>
  <si>
    <t xml:space="preserve">Se finaliza el presente arqueo de caja con un total de ……………………………………………………….. Nuevos Soles, pasando a </t>
  </si>
  <si>
    <t>Encargado de Caja</t>
  </si>
  <si>
    <t>Auditor / Supervisor</t>
  </si>
  <si>
    <t>www.excelnegocios.com</t>
  </si>
  <si>
    <t>Contacto: Gustavo@excelnegocios.com</t>
  </si>
  <si>
    <r>
      <rPr>
        <b/>
        <sz val="12"/>
        <color theme="1"/>
        <rFont val="Calibri"/>
        <family val="2"/>
        <scheme val="minor"/>
      </rPr>
      <t xml:space="preserve">INSTRUCCIONES 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Solo ingrese datos en las celdas de este color, el resto contiene fórmulas.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</si>
</sst>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8.5"/>
      <color theme="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b/>
      <u/>
      <sz val="20"/>
      <color rgb="FF0070C0"/>
      <name val="Calibri"/>
      <family val="2"/>
    </font>
    <font>
      <b/>
      <sz val="11"/>
      <color rgb="FF002060"/>
      <name val="Arial"/>
      <family val="2"/>
    </font>
    <font>
      <b/>
      <u/>
      <sz val="12"/>
      <color rgb="FF1108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</cellStyleXfs>
  <cellXfs count="127">
    <xf numFmtId="0" fontId="0" fillId="0" borderId="0" xfId="0"/>
    <xf numFmtId="0" fontId="4" fillId="3" borderId="0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3" fillId="0" borderId="0" xfId="0" applyFont="1" applyBorder="1"/>
    <xf numFmtId="0" fontId="0" fillId="0" borderId="0" xfId="0" applyBorder="1"/>
    <xf numFmtId="0" fontId="3" fillId="0" borderId="0" xfId="0" applyFont="1"/>
    <xf numFmtId="43" fontId="0" fillId="0" borderId="0" xfId="1" applyFont="1"/>
    <xf numFmtId="0" fontId="3" fillId="0" borderId="0" xfId="0" quotePrefix="1" applyFont="1" applyAlignment="1">
      <alignment horizontal="center" vertical="center"/>
    </xf>
    <xf numFmtId="43" fontId="0" fillId="0" borderId="2" xfId="1" applyFont="1" applyBorder="1"/>
    <xf numFmtId="0" fontId="0" fillId="0" borderId="1" xfId="0" applyBorder="1"/>
    <xf numFmtId="0" fontId="0" fillId="0" borderId="9" xfId="0" applyBorder="1"/>
    <xf numFmtId="0" fontId="5" fillId="3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43" fontId="0" fillId="0" borderId="0" xfId="1" applyFont="1" applyBorder="1"/>
    <xf numFmtId="43" fontId="0" fillId="0" borderId="0" xfId="0" applyNumberFormat="1" applyBorder="1"/>
    <xf numFmtId="0" fontId="7" fillId="3" borderId="8" xfId="0" applyFont="1" applyFill="1" applyBorder="1" applyAlignment="1"/>
    <xf numFmtId="0" fontId="8" fillId="3" borderId="9" xfId="0" applyFont="1" applyFill="1" applyBorder="1" applyAlignment="1"/>
    <xf numFmtId="0" fontId="4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3" fillId="0" borderId="9" xfId="0" applyFont="1" applyBorder="1" applyAlignment="1"/>
    <xf numFmtId="0" fontId="3" fillId="3" borderId="0" xfId="0" applyFont="1" applyFill="1"/>
    <xf numFmtId="0" fontId="0" fillId="3" borderId="0" xfId="0" applyFill="1"/>
    <xf numFmtId="43" fontId="0" fillId="3" borderId="0" xfId="1" applyFont="1" applyFill="1"/>
    <xf numFmtId="0" fontId="7" fillId="3" borderId="0" xfId="0" applyFont="1" applyFill="1"/>
    <xf numFmtId="0" fontId="8" fillId="3" borderId="0" xfId="0" applyFont="1" applyFill="1"/>
    <xf numFmtId="43" fontId="3" fillId="3" borderId="0" xfId="1" applyFont="1" applyFill="1" applyBorder="1"/>
    <xf numFmtId="43" fontId="3" fillId="3" borderId="0" xfId="0" applyNumberFormat="1" applyFont="1" applyFill="1" applyBorder="1"/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43" fontId="3" fillId="5" borderId="2" xfId="1" applyFont="1" applyFill="1" applyBorder="1"/>
    <xf numFmtId="0" fontId="0" fillId="0" borderId="0" xfId="0" applyBorder="1" applyAlignment="1">
      <alignment horizontal="centerContinuous"/>
    </xf>
    <xf numFmtId="43" fontId="3" fillId="0" borderId="0" xfId="0" applyNumberFormat="1" applyFont="1" applyBorder="1"/>
    <xf numFmtId="0" fontId="0" fillId="0" borderId="0" xfId="0" applyFont="1"/>
    <xf numFmtId="0" fontId="0" fillId="3" borderId="0" xfId="0" applyFill="1" applyBorder="1"/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0" xfId="0" applyFill="1" applyBorder="1"/>
    <xf numFmtId="0" fontId="8" fillId="3" borderId="0" xfId="0" applyFont="1" applyFill="1" applyBorder="1"/>
    <xf numFmtId="43" fontId="0" fillId="4" borderId="18" xfId="0" applyNumberFormat="1" applyFill="1" applyBorder="1"/>
    <xf numFmtId="0" fontId="4" fillId="3" borderId="0" xfId="0" applyFont="1" applyFill="1" applyBorder="1" applyAlignment="1">
      <alignment vertical="center"/>
    </xf>
    <xf numFmtId="43" fontId="3" fillId="5" borderId="2" xfId="0" applyNumberFormat="1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43" fontId="0" fillId="6" borderId="2" xfId="0" applyNumberFormat="1" applyFill="1" applyBorder="1"/>
    <xf numFmtId="43" fontId="0" fillId="6" borderId="13" xfId="0" applyNumberFormat="1" applyFill="1" applyBorder="1"/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43" fontId="0" fillId="7" borderId="2" xfId="1" applyFont="1" applyFill="1" applyBorder="1"/>
    <xf numFmtId="43" fontId="0" fillId="7" borderId="14" xfId="1" applyFont="1" applyFill="1" applyBorder="1"/>
    <xf numFmtId="43" fontId="0" fillId="7" borderId="28" xfId="1" applyFont="1" applyFill="1" applyBorder="1"/>
    <xf numFmtId="43" fontId="0" fillId="7" borderId="13" xfId="1" applyFont="1" applyFill="1" applyBorder="1"/>
    <xf numFmtId="43" fontId="0" fillId="6" borderId="0" xfId="0" applyNumberFormat="1" applyFont="1" applyFill="1"/>
    <xf numFmtId="43" fontId="0" fillId="6" borderId="0" xfId="0" applyNumberFormat="1" applyFill="1" applyBorder="1"/>
    <xf numFmtId="43" fontId="0" fillId="6" borderId="1" xfId="0" applyNumberFormat="1" applyFill="1" applyBorder="1"/>
    <xf numFmtId="43" fontId="0" fillId="4" borderId="2" xfId="0" applyNumberFormat="1" applyFill="1" applyBorder="1"/>
    <xf numFmtId="0" fontId="0" fillId="3" borderId="12" xfId="0" applyFill="1" applyBorder="1"/>
    <xf numFmtId="0" fontId="6" fillId="7" borderId="2" xfId="0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/>
    </xf>
    <xf numFmtId="43" fontId="0" fillId="0" borderId="13" xfId="1" applyFont="1" applyBorder="1" applyAlignment="1">
      <alignment horizontal="center" vertical="center"/>
    </xf>
    <xf numFmtId="0" fontId="0" fillId="0" borderId="0" xfId="0" applyFill="1"/>
    <xf numFmtId="0" fontId="6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9" xfId="0" applyFill="1" applyBorder="1"/>
    <xf numFmtId="0" fontId="8" fillId="0" borderId="0" xfId="0" applyFont="1" applyFill="1"/>
    <xf numFmtId="43" fontId="0" fillId="0" borderId="0" xfId="1" applyFont="1" applyFill="1" applyBorder="1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3" fontId="0" fillId="0" borderId="0" xfId="0" applyNumberFormat="1" applyFill="1" applyBorder="1"/>
    <xf numFmtId="0" fontId="0" fillId="0" borderId="1" xfId="0" applyFill="1" applyBorder="1"/>
    <xf numFmtId="0" fontId="0" fillId="6" borderId="2" xfId="0" applyFill="1" applyBorder="1"/>
    <xf numFmtId="0" fontId="15" fillId="0" borderId="0" xfId="3" applyBorder="1"/>
    <xf numFmtId="0" fontId="12" fillId="0" borderId="0" xfId="2" applyFont="1" applyFill="1" applyBorder="1" applyAlignment="1" applyProtection="1">
      <alignment horizontal="center" vertical="top"/>
    </xf>
    <xf numFmtId="0" fontId="13" fillId="0" borderId="24" xfId="0" applyFont="1" applyFill="1" applyBorder="1" applyAlignment="1">
      <alignment horizontal="left" vertical="center" indent="3"/>
    </xf>
    <xf numFmtId="0" fontId="13" fillId="0" borderId="0" xfId="0" applyFont="1" applyFill="1" applyBorder="1" applyAlignment="1">
      <alignment horizontal="left" vertical="center" indent="3"/>
    </xf>
    <xf numFmtId="0" fontId="14" fillId="0" borderId="0" xfId="2" applyFont="1" applyFill="1" applyBorder="1" applyAlignment="1" applyProtection="1">
      <alignment horizontal="center" vertical="center"/>
    </xf>
    <xf numFmtId="0" fontId="14" fillId="0" borderId="23" xfId="2" applyFont="1" applyFill="1" applyBorder="1" applyAlignment="1" applyProtection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left"/>
    </xf>
    <xf numFmtId="0" fontId="0" fillId="7" borderId="0" xfId="0" applyFill="1" applyBorder="1" applyAlignment="1">
      <alignment horizontal="left"/>
    </xf>
    <xf numFmtId="164" fontId="8" fillId="7" borderId="8" xfId="0" applyNumberFormat="1" applyFont="1" applyFill="1" applyBorder="1" applyAlignment="1">
      <alignment horizontal="center"/>
    </xf>
    <xf numFmtId="164" fontId="8" fillId="7" borderId="10" xfId="0" applyNumberFormat="1" applyFont="1" applyFill="1" applyBorder="1" applyAlignment="1">
      <alignment horizontal="center"/>
    </xf>
    <xf numFmtId="18" fontId="8" fillId="7" borderId="4" xfId="0" applyNumberFormat="1" applyFont="1" applyFill="1" applyBorder="1" applyAlignment="1">
      <alignment horizontal="center"/>
    </xf>
    <xf numFmtId="18" fontId="8" fillId="7" borderId="5" xfId="0" applyNumberFormat="1" applyFont="1" applyFill="1" applyBorder="1" applyAlignment="1">
      <alignment horizontal="center"/>
    </xf>
    <xf numFmtId="18" fontId="8" fillId="7" borderId="6" xfId="0" applyNumberFormat="1" applyFont="1" applyFill="1" applyBorder="1" applyAlignment="1">
      <alignment horizontal="center"/>
    </xf>
    <xf numFmtId="18" fontId="8" fillId="7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3" fontId="0" fillId="3" borderId="8" xfId="0" applyNumberFormat="1" applyFill="1" applyBorder="1" applyAlignment="1">
      <alignment horizontal="left" vertical="center"/>
    </xf>
    <xf numFmtId="43" fontId="0" fillId="3" borderId="9" xfId="0" applyNumberFormat="1" applyFill="1" applyBorder="1" applyAlignment="1">
      <alignment horizontal="left" vertical="center"/>
    </xf>
    <xf numFmtId="43" fontId="0" fillId="3" borderId="10" xfId="0" applyNumberFormat="1" applyFill="1" applyBorder="1" applyAlignment="1">
      <alignment horizontal="left" vertical="center"/>
    </xf>
    <xf numFmtId="43" fontId="0" fillId="3" borderId="11" xfId="0" applyNumberFormat="1" applyFill="1" applyBorder="1" applyAlignment="1">
      <alignment horizontal="left" vertical="center"/>
    </xf>
    <xf numFmtId="43" fontId="0" fillId="3" borderId="0" xfId="0" applyNumberFormat="1" applyFill="1" applyBorder="1" applyAlignment="1">
      <alignment horizontal="left" vertical="center"/>
    </xf>
    <xf numFmtId="43" fontId="0" fillId="3" borderId="12" xfId="0" applyNumberFormat="1" applyFill="1" applyBorder="1" applyAlignment="1">
      <alignment horizontal="left" vertical="center"/>
    </xf>
    <xf numFmtId="43" fontId="0" fillId="3" borderId="6" xfId="0" applyNumberFormat="1" applyFill="1" applyBorder="1" applyAlignment="1">
      <alignment horizontal="left" vertical="center"/>
    </xf>
    <xf numFmtId="43" fontId="0" fillId="3" borderId="1" xfId="0" applyNumberFormat="1" applyFill="1" applyBorder="1" applyAlignment="1">
      <alignment horizontal="left" vertical="center"/>
    </xf>
    <xf numFmtId="43" fontId="0" fillId="3" borderId="7" xfId="0" applyNumberFormat="1" applyFill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</cellXfs>
  <cellStyles count="4">
    <cellStyle name="Hipervínculo" xfId="3" builtinId="8"/>
    <cellStyle name="Hipervínculo 3" xfId="2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E8F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3" Type="http://schemas.openxmlformats.org/officeDocument/2006/relationships/hyperlink" Target="https://www.youtube.com/user/Sebaxtiani" TargetMode="External"/><Relationship Id="rId7" Type="http://schemas.openxmlformats.org/officeDocument/2006/relationships/hyperlink" Target="https://www.facebook.com/groups/491707207676630/?fref=t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bit.ly/1NfE652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ExcelNegocios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jpeg"/><Relationship Id="rId9" Type="http://schemas.openxmlformats.org/officeDocument/2006/relationships/hyperlink" Target="http://www.excelnegocios.com/descarga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171450</xdr:rowOff>
    </xdr:from>
    <xdr:to>
      <xdr:col>8</xdr:col>
      <xdr:colOff>276225</xdr:colOff>
      <xdr:row>5</xdr:row>
      <xdr:rowOff>142875</xdr:rowOff>
    </xdr:to>
    <xdr:pic>
      <xdr:nvPicPr>
        <xdr:cNvPr id="2" name="Imagen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7A24C7-24D7-4409-8379-D423D689F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47650"/>
          <a:ext cx="48291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8</xdr:row>
      <xdr:rowOff>28575</xdr:rowOff>
    </xdr:from>
    <xdr:to>
      <xdr:col>2</xdr:col>
      <xdr:colOff>466725</xdr:colOff>
      <xdr:row>11</xdr:row>
      <xdr:rowOff>161925</xdr:rowOff>
    </xdr:to>
    <xdr:pic>
      <xdr:nvPicPr>
        <xdr:cNvPr id="3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9E4E696-BEE1-4F85-9176-753F9E335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438275"/>
          <a:ext cx="11430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542925</xdr:colOff>
      <xdr:row>8</xdr:row>
      <xdr:rowOff>152400</xdr:rowOff>
    </xdr:from>
    <xdr:to>
      <xdr:col>5</xdr:col>
      <xdr:colOff>60960</xdr:colOff>
      <xdr:row>11</xdr:row>
      <xdr:rowOff>104775</xdr:rowOff>
    </xdr:to>
    <xdr:pic>
      <xdr:nvPicPr>
        <xdr:cNvPr id="4" name="Imagen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FACA303-14F9-4BA8-8E6C-87729B58D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562100"/>
          <a:ext cx="180403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198120</xdr:colOff>
      <xdr:row>8</xdr:row>
      <xdr:rowOff>161925</xdr:rowOff>
    </xdr:from>
    <xdr:to>
      <xdr:col>7</xdr:col>
      <xdr:colOff>198120</xdr:colOff>
      <xdr:row>11</xdr:row>
      <xdr:rowOff>95250</xdr:rowOff>
    </xdr:to>
    <xdr:pic>
      <xdr:nvPicPr>
        <xdr:cNvPr id="5" name="Imagen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4755920-83FD-4297-8D15-27E08E19F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1845" y="1571625"/>
          <a:ext cx="15240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373381</xdr:colOff>
      <xdr:row>9</xdr:row>
      <xdr:rowOff>30480</xdr:rowOff>
    </xdr:from>
    <xdr:to>
      <xdr:col>10</xdr:col>
      <xdr:colOff>76201</xdr:colOff>
      <xdr:row>11</xdr:row>
      <xdr:rowOff>77392</xdr:rowOff>
    </xdr:to>
    <xdr:pic>
      <xdr:nvPicPr>
        <xdr:cNvPr id="6" name="Imagen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3CDC6FE-CBC1-4601-8D4F-D9BE97CB8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1106" y="1630680"/>
          <a:ext cx="1512570" cy="4279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sa/Downloads/Macro-consulta-comisiones-y-primas-por-AFP-Excel_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CONSULTA"/>
      <sheetName val="Hoja1"/>
      <sheetName val="HISTORIAL_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ustavo@excelnegocios.com" TargetMode="External"/><Relationship Id="rId1" Type="http://schemas.openxmlformats.org/officeDocument/2006/relationships/hyperlink" Target="http://www.excelnegocios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negocios.com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workbookViewId="0">
      <selection activeCell="I6" sqref="I6"/>
    </sheetView>
  </sheetViews>
  <sheetFormatPr baseColWidth="10" defaultColWidth="0" defaultRowHeight="14.45" customHeight="1" zeroHeight="1" x14ac:dyDescent="0.25"/>
  <cols>
    <col min="1" max="1" width="1.28515625" customWidth="1"/>
    <col min="2" max="9" width="11.42578125" customWidth="1"/>
    <col min="10" max="10" width="4.28515625" customWidth="1"/>
    <col min="11" max="11" width="2.42578125" customWidth="1"/>
    <col min="12" max="12" width="1.7109375" customWidth="1"/>
    <col min="13" max="16384" width="11.42578125" hidden="1"/>
  </cols>
  <sheetData>
    <row r="1" spans="2:11" ht="6" customHeight="1" thickBot="1" x14ac:dyDescent="0.3"/>
    <row r="2" spans="2:11" ht="15" x14ac:dyDescent="0.25">
      <c r="B2" s="43"/>
      <c r="C2" s="44"/>
      <c r="D2" s="44"/>
      <c r="E2" s="44"/>
      <c r="F2" s="44"/>
      <c r="G2" s="44"/>
      <c r="H2" s="44"/>
      <c r="I2" s="44"/>
      <c r="J2" s="44"/>
      <c r="K2" s="45"/>
    </row>
    <row r="3" spans="2:11" ht="15" x14ac:dyDescent="0.25">
      <c r="B3" s="46"/>
      <c r="C3" s="5"/>
      <c r="D3" s="5"/>
      <c r="E3" s="5"/>
      <c r="F3" s="5"/>
      <c r="G3" s="5"/>
      <c r="H3" s="5"/>
      <c r="I3" s="5"/>
      <c r="J3" s="5"/>
      <c r="K3" s="47"/>
    </row>
    <row r="4" spans="2:11" ht="15" x14ac:dyDescent="0.25">
      <c r="B4" s="46"/>
      <c r="C4" s="5"/>
      <c r="D4" s="5"/>
      <c r="E4" s="5"/>
      <c r="F4" s="5"/>
      <c r="G4" s="5"/>
      <c r="H4" s="5"/>
      <c r="I4" s="5"/>
      <c r="J4" s="5"/>
      <c r="K4" s="47"/>
    </row>
    <row r="5" spans="2:11" ht="15" x14ac:dyDescent="0.25">
      <c r="B5" s="46"/>
      <c r="C5" s="5"/>
      <c r="D5" s="5"/>
      <c r="E5" s="5"/>
      <c r="F5" s="5"/>
      <c r="G5" s="5"/>
      <c r="H5" s="5"/>
      <c r="I5" s="5"/>
      <c r="J5" s="5"/>
      <c r="K5" s="47"/>
    </row>
    <row r="6" spans="2:11" ht="15" x14ac:dyDescent="0.25">
      <c r="B6" s="46"/>
      <c r="C6" s="5"/>
      <c r="D6" s="5"/>
      <c r="E6" s="5"/>
      <c r="F6" s="5"/>
      <c r="G6" s="5"/>
      <c r="H6" s="5"/>
      <c r="I6" s="5"/>
      <c r="J6" s="5"/>
      <c r="K6" s="47"/>
    </row>
    <row r="7" spans="2:11" ht="15" x14ac:dyDescent="0.25">
      <c r="B7" s="46"/>
      <c r="C7" s="80" t="s">
        <v>52</v>
      </c>
      <c r="D7" s="80"/>
      <c r="E7" s="80"/>
      <c r="F7" s="80"/>
      <c r="G7" s="80"/>
      <c r="H7" s="80"/>
      <c r="I7" s="5"/>
      <c r="J7" s="5"/>
      <c r="K7" s="47"/>
    </row>
    <row r="8" spans="2:11" ht="15" x14ac:dyDescent="0.25">
      <c r="B8" s="46"/>
      <c r="C8" s="80"/>
      <c r="D8" s="80"/>
      <c r="E8" s="80"/>
      <c r="F8" s="80"/>
      <c r="G8" s="80"/>
      <c r="H8" s="80"/>
      <c r="I8" s="5"/>
      <c r="J8" s="5"/>
      <c r="K8" s="47"/>
    </row>
    <row r="9" spans="2:11" ht="15" x14ac:dyDescent="0.25">
      <c r="B9" s="46"/>
      <c r="C9" s="5"/>
      <c r="D9" s="5"/>
      <c r="E9" s="5"/>
      <c r="F9" s="5"/>
      <c r="G9" s="5"/>
      <c r="H9" s="5"/>
      <c r="I9" s="5"/>
      <c r="J9" s="5"/>
      <c r="K9" s="47"/>
    </row>
    <row r="10" spans="2:11" ht="15" x14ac:dyDescent="0.25">
      <c r="B10" s="46"/>
      <c r="C10" s="5"/>
      <c r="D10" s="5"/>
      <c r="E10" s="5"/>
      <c r="F10" s="5"/>
      <c r="G10" s="5"/>
      <c r="H10" s="5"/>
      <c r="I10" s="5"/>
      <c r="J10" s="5"/>
      <c r="K10" s="47"/>
    </row>
    <row r="11" spans="2:11" ht="15" x14ac:dyDescent="0.25">
      <c r="B11" s="46"/>
      <c r="C11" s="5"/>
      <c r="D11" s="5"/>
      <c r="E11" s="5"/>
      <c r="F11" s="5"/>
      <c r="G11" s="5"/>
      <c r="H11" s="5"/>
      <c r="I11" s="5"/>
      <c r="J11" s="5"/>
      <c r="K11" s="47"/>
    </row>
    <row r="12" spans="2:11" ht="15" x14ac:dyDescent="0.25">
      <c r="B12" s="46"/>
      <c r="C12" s="5"/>
      <c r="D12" s="5"/>
      <c r="E12" s="5"/>
      <c r="F12" s="5"/>
      <c r="G12" s="5"/>
      <c r="H12" s="5"/>
      <c r="I12" s="5"/>
      <c r="J12" s="5"/>
      <c r="K12" s="47"/>
    </row>
    <row r="13" spans="2:11" ht="7.5" customHeight="1" x14ac:dyDescent="0.25">
      <c r="B13" s="46"/>
      <c r="C13" s="5"/>
      <c r="D13" s="5"/>
      <c r="E13" s="5"/>
      <c r="F13" s="5"/>
      <c r="G13" s="5"/>
      <c r="H13" s="5"/>
      <c r="I13" s="5"/>
      <c r="J13" s="5"/>
      <c r="K13" s="47"/>
    </row>
    <row r="14" spans="2:11" ht="15.75" x14ac:dyDescent="0.25">
      <c r="B14" s="81" t="s">
        <v>53</v>
      </c>
      <c r="C14" s="82"/>
      <c r="D14" s="82"/>
      <c r="E14" s="82"/>
      <c r="F14" s="82"/>
      <c r="G14" s="83" t="s">
        <v>52</v>
      </c>
      <c r="H14" s="83"/>
      <c r="I14" s="83"/>
      <c r="J14" s="83"/>
      <c r="K14" s="84"/>
    </row>
    <row r="15" spans="2:11" ht="6.75" customHeight="1" thickBot="1" x14ac:dyDescent="0.3">
      <c r="B15" s="48"/>
      <c r="C15" s="49"/>
      <c r="D15" s="49"/>
      <c r="E15" s="49"/>
      <c r="F15" s="49"/>
      <c r="G15" s="49"/>
      <c r="H15" s="49"/>
      <c r="I15" s="49"/>
      <c r="J15" s="49"/>
      <c r="K15" s="50"/>
    </row>
    <row r="16" spans="2:11" ht="6" customHeight="1" x14ac:dyDescent="0.25"/>
    <row r="17" ht="15" hidden="1" x14ac:dyDescent="0.25"/>
    <row r="18" ht="15" hidden="1" x14ac:dyDescent="0.25"/>
    <row r="19" ht="15" hidden="1" x14ac:dyDescent="0.25"/>
    <row r="20" ht="15" hidden="1" x14ac:dyDescent="0.25"/>
    <row r="21" ht="15" hidden="1" x14ac:dyDescent="0.25"/>
  </sheetData>
  <mergeCells count="3">
    <mergeCell ref="C7:H8"/>
    <mergeCell ref="B14:F14"/>
    <mergeCell ref="G14:K14"/>
  </mergeCells>
  <hyperlinks>
    <hyperlink ref="C7" r:id="rId1"/>
    <hyperlink ref="G14" r:id="rId2" display="Gustavo@excelnegocios.com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A1:L69"/>
  <sheetViews>
    <sheetView showGridLines="0" tabSelected="1" topLeftCell="A9" zoomScale="85" zoomScaleNormal="85" workbookViewId="0">
      <selection activeCell="J11" sqref="J11"/>
    </sheetView>
  </sheetViews>
  <sheetFormatPr baseColWidth="10" defaultColWidth="2.7109375" defaultRowHeight="15" x14ac:dyDescent="0.25"/>
  <cols>
    <col min="1" max="1" width="2.42578125" customWidth="1"/>
    <col min="2" max="2" width="3.7109375" customWidth="1"/>
    <col min="3" max="3" width="4.7109375" customWidth="1"/>
    <col min="4" max="4" width="18" customWidth="1"/>
    <col min="5" max="5" width="9.42578125" customWidth="1"/>
    <col min="6" max="6" width="16.7109375" customWidth="1"/>
    <col min="7" max="7" width="10.42578125" customWidth="1"/>
    <col min="8" max="8" width="13.140625" customWidth="1"/>
    <col min="9" max="9" width="12.42578125" customWidth="1"/>
    <col min="10" max="10" width="11.5703125" customWidth="1"/>
    <col min="11" max="11" width="5.140625" style="68" customWidth="1"/>
    <col min="12" max="12" width="12.140625" customWidth="1"/>
    <col min="14" max="16383" width="0" hidden="1" customWidth="1"/>
  </cols>
  <sheetData>
    <row r="1" spans="1:12" ht="15.75" x14ac:dyDescent="0.25">
      <c r="C1" s="87" t="s">
        <v>54</v>
      </c>
      <c r="D1" s="88"/>
      <c r="E1" s="88"/>
      <c r="F1" s="88"/>
      <c r="G1" s="88"/>
      <c r="H1" s="88"/>
      <c r="I1" s="88"/>
      <c r="J1" s="88"/>
      <c r="K1" s="88"/>
      <c r="L1" s="88"/>
    </row>
    <row r="2" spans="1:12" ht="9.6" customHeight="1" x14ac:dyDescent="0.25"/>
    <row r="3" spans="1:12" ht="26.45" customHeight="1" x14ac:dyDescent="0.25">
      <c r="A3" s="41"/>
      <c r="B3" s="41"/>
      <c r="C3" s="85" t="s">
        <v>23</v>
      </c>
      <c r="D3" s="86"/>
      <c r="E3" s="86"/>
      <c r="F3" s="86"/>
      <c r="G3" s="86"/>
      <c r="H3" s="86"/>
      <c r="I3" s="86"/>
      <c r="J3" s="86"/>
      <c r="K3" s="86"/>
      <c r="L3" s="86"/>
    </row>
    <row r="4" spans="1:12" ht="15" customHeight="1" x14ac:dyDescent="0.25">
      <c r="H4" s="1"/>
      <c r="I4" s="18"/>
    </row>
    <row r="5" spans="1:12" ht="15" customHeight="1" x14ac:dyDescent="0.25">
      <c r="C5" s="16" t="s">
        <v>20</v>
      </c>
      <c r="D5" s="17"/>
      <c r="E5" s="11"/>
      <c r="F5" s="89">
        <f ca="1">+TODAY()</f>
        <v>42928</v>
      </c>
      <c r="G5" s="90"/>
      <c r="I5" s="19" t="s">
        <v>24</v>
      </c>
      <c r="J5" s="65">
        <v>1</v>
      </c>
      <c r="K5" s="69"/>
      <c r="L5" s="5"/>
    </row>
    <row r="6" spans="1:12" ht="15" customHeight="1" x14ac:dyDescent="0.25">
      <c r="B6" s="2"/>
      <c r="C6" s="123" t="s">
        <v>21</v>
      </c>
      <c r="D6" s="124"/>
      <c r="E6" s="124"/>
      <c r="F6" s="91">
        <v>0.79166666666666663</v>
      </c>
      <c r="G6" s="92"/>
      <c r="H6" s="3"/>
      <c r="I6" s="20"/>
      <c r="J6" s="12"/>
      <c r="K6" s="70"/>
    </row>
    <row r="7" spans="1:12" ht="15" customHeight="1" x14ac:dyDescent="0.25">
      <c r="C7" s="125" t="s">
        <v>22</v>
      </c>
      <c r="D7" s="126"/>
      <c r="E7" s="126"/>
      <c r="F7" s="93">
        <v>0.80208333333333337</v>
      </c>
      <c r="G7" s="94"/>
      <c r="H7" s="5"/>
      <c r="I7" s="79" t="s">
        <v>52</v>
      </c>
      <c r="J7" s="5"/>
      <c r="K7" s="38"/>
    </row>
    <row r="8" spans="1:12" x14ac:dyDescent="0.25">
      <c r="B8" s="4"/>
      <c r="C8" s="5"/>
      <c r="D8" s="5"/>
      <c r="E8" s="5"/>
      <c r="F8" s="5"/>
      <c r="G8" s="5"/>
      <c r="H8" s="79"/>
      <c r="I8" s="5"/>
      <c r="J8" s="5"/>
      <c r="K8" s="38"/>
      <c r="L8" s="5"/>
    </row>
    <row r="9" spans="1:12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71"/>
      <c r="L9" s="11"/>
    </row>
    <row r="10" spans="1:12" x14ac:dyDescent="0.25">
      <c r="A10" s="24"/>
      <c r="B10" s="24"/>
      <c r="C10" s="24" t="s">
        <v>0</v>
      </c>
      <c r="D10" s="24" t="s">
        <v>46</v>
      </c>
      <c r="E10" s="25"/>
      <c r="F10" s="25"/>
      <c r="G10" s="39"/>
      <c r="H10" s="26"/>
      <c r="J10" s="25"/>
      <c r="K10" s="72"/>
      <c r="L10" s="30">
        <f>J11</f>
        <v>2000</v>
      </c>
    </row>
    <row r="11" spans="1:12" x14ac:dyDescent="0.25">
      <c r="A11" s="6"/>
      <c r="D11" t="s">
        <v>1</v>
      </c>
      <c r="G11" s="14"/>
      <c r="H11" s="26"/>
      <c r="J11" s="56">
        <v>2000</v>
      </c>
      <c r="K11" s="73"/>
      <c r="L11" s="26"/>
    </row>
    <row r="12" spans="1:12" x14ac:dyDescent="0.25">
      <c r="B12" s="6"/>
    </row>
    <row r="13" spans="1:12" x14ac:dyDescent="0.25">
      <c r="A13" s="21"/>
      <c r="B13" s="21"/>
      <c r="C13" s="21" t="s">
        <v>2</v>
      </c>
      <c r="D13" s="21" t="s">
        <v>45</v>
      </c>
      <c r="E13" s="22"/>
      <c r="F13" s="22"/>
      <c r="G13" s="22"/>
      <c r="H13" s="27"/>
      <c r="L13" s="42">
        <f>+F23+J23</f>
        <v>3515.4</v>
      </c>
    </row>
    <row r="14" spans="1:12" x14ac:dyDescent="0.25">
      <c r="A14" s="21"/>
      <c r="B14" s="21"/>
      <c r="C14" s="22"/>
      <c r="D14" s="22"/>
      <c r="E14" s="22"/>
      <c r="F14" s="22"/>
      <c r="G14" s="22"/>
    </row>
    <row r="15" spans="1:12" x14ac:dyDescent="0.25">
      <c r="B15" s="8"/>
      <c r="C15" s="6"/>
      <c r="D15" s="120" t="s">
        <v>12</v>
      </c>
      <c r="E15" s="121"/>
      <c r="F15" s="122"/>
      <c r="G15" s="15"/>
      <c r="H15" s="117" t="s">
        <v>15</v>
      </c>
      <c r="I15" s="118"/>
      <c r="J15" s="119"/>
      <c r="K15" s="74"/>
    </row>
    <row r="16" spans="1:12" x14ac:dyDescent="0.25">
      <c r="B16" s="6"/>
      <c r="D16" s="28" t="s">
        <v>26</v>
      </c>
      <c r="E16" s="29" t="s">
        <v>13</v>
      </c>
      <c r="F16" s="28" t="s">
        <v>14</v>
      </c>
      <c r="H16" s="28" t="s">
        <v>26</v>
      </c>
      <c r="I16" s="29" t="s">
        <v>13</v>
      </c>
      <c r="J16" s="28" t="s">
        <v>14</v>
      </c>
      <c r="K16" s="75"/>
    </row>
    <row r="17" spans="1:12" x14ac:dyDescent="0.25">
      <c r="B17" s="6"/>
      <c r="D17" s="66">
        <v>0.1</v>
      </c>
      <c r="E17" s="54"/>
      <c r="F17" s="51">
        <f>D17*E17</f>
        <v>0</v>
      </c>
      <c r="H17" s="9">
        <v>10</v>
      </c>
      <c r="I17" s="54"/>
      <c r="J17" s="51">
        <f t="shared" ref="J17:J21" si="0">H17*I17</f>
        <v>0</v>
      </c>
      <c r="K17" s="76"/>
    </row>
    <row r="18" spans="1:12" x14ac:dyDescent="0.25">
      <c r="B18" s="6"/>
      <c r="D18" s="66">
        <v>0.2</v>
      </c>
      <c r="E18" s="54">
        <v>52</v>
      </c>
      <c r="F18" s="51">
        <f t="shared" ref="F18:F22" si="1">D18*E18</f>
        <v>10.4</v>
      </c>
      <c r="H18" s="9">
        <v>20</v>
      </c>
      <c r="I18" s="54"/>
      <c r="J18" s="51">
        <f t="shared" si="0"/>
        <v>0</v>
      </c>
      <c r="K18" s="76"/>
    </row>
    <row r="19" spans="1:12" x14ac:dyDescent="0.25">
      <c r="B19" s="6"/>
      <c r="D19" s="66">
        <v>0.5</v>
      </c>
      <c r="E19" s="54"/>
      <c r="F19" s="51">
        <f t="shared" si="1"/>
        <v>0</v>
      </c>
      <c r="H19" s="9">
        <v>50</v>
      </c>
      <c r="I19" s="54">
        <v>2</v>
      </c>
      <c r="J19" s="51">
        <f t="shared" si="0"/>
        <v>100</v>
      </c>
      <c r="K19" s="76"/>
    </row>
    <row r="20" spans="1:12" x14ac:dyDescent="0.25">
      <c r="B20" s="6"/>
      <c r="D20" s="66">
        <v>1</v>
      </c>
      <c r="E20" s="54">
        <v>25</v>
      </c>
      <c r="F20" s="51">
        <f t="shared" si="1"/>
        <v>25</v>
      </c>
      <c r="H20" s="9">
        <v>100</v>
      </c>
      <c r="I20" s="54">
        <v>6</v>
      </c>
      <c r="J20" s="51">
        <f t="shared" si="0"/>
        <v>600</v>
      </c>
      <c r="K20" s="76"/>
    </row>
    <row r="21" spans="1:12" x14ac:dyDescent="0.25">
      <c r="B21" s="6"/>
      <c r="D21" s="66">
        <v>2</v>
      </c>
      <c r="E21" s="54"/>
      <c r="F21" s="51">
        <f t="shared" si="1"/>
        <v>0</v>
      </c>
      <c r="H21" s="9">
        <v>200</v>
      </c>
      <c r="I21" s="54">
        <v>8</v>
      </c>
      <c r="J21" s="51">
        <f t="shared" si="0"/>
        <v>1600</v>
      </c>
      <c r="K21" s="76"/>
    </row>
    <row r="22" spans="1:12" ht="15.75" thickBot="1" x14ac:dyDescent="0.3">
      <c r="B22" s="6"/>
      <c r="D22" s="67">
        <v>5</v>
      </c>
      <c r="E22" s="55">
        <v>236</v>
      </c>
      <c r="F22" s="52">
        <f t="shared" si="1"/>
        <v>1180</v>
      </c>
      <c r="H22" s="9"/>
      <c r="I22" s="54"/>
      <c r="J22" s="51">
        <f>H22*I22</f>
        <v>0</v>
      </c>
      <c r="K22" s="76"/>
    </row>
    <row r="23" spans="1:12" ht="15.75" thickBot="1" x14ac:dyDescent="0.3">
      <c r="B23" s="6"/>
      <c r="D23" s="115" t="s">
        <v>36</v>
      </c>
      <c r="E23" s="116"/>
      <c r="F23" s="40">
        <f>+SUM(F17:F22)</f>
        <v>1215.4000000000001</v>
      </c>
      <c r="H23" s="115" t="s">
        <v>37</v>
      </c>
      <c r="I23" s="116"/>
      <c r="J23" s="40">
        <f>+SUM(J17:J21)</f>
        <v>2300</v>
      </c>
      <c r="K23" s="76"/>
    </row>
    <row r="24" spans="1:12" x14ac:dyDescent="0.25">
      <c r="B24" s="6"/>
    </row>
    <row r="25" spans="1:12" x14ac:dyDescent="0.25">
      <c r="A25" s="21"/>
      <c r="B25" s="21"/>
      <c r="C25" s="21" t="s">
        <v>11</v>
      </c>
      <c r="D25" s="21" t="s">
        <v>43</v>
      </c>
      <c r="E25" s="22"/>
      <c r="F25" s="22"/>
      <c r="G25" s="22"/>
      <c r="H25" s="27"/>
      <c r="L25" s="42">
        <f>+F33+J33</f>
        <v>4200</v>
      </c>
    </row>
    <row r="26" spans="1:12" x14ac:dyDescent="0.25">
      <c r="B26" s="6"/>
    </row>
    <row r="27" spans="1:12" x14ac:dyDescent="0.25">
      <c r="B27" s="8"/>
      <c r="C27" s="6"/>
      <c r="D27" s="120" t="s">
        <v>16</v>
      </c>
      <c r="E27" s="121"/>
      <c r="F27" s="122"/>
      <c r="G27" s="14"/>
      <c r="H27" s="120" t="s">
        <v>17</v>
      </c>
      <c r="I27" s="121"/>
      <c r="J27" s="121"/>
      <c r="K27" s="74"/>
    </row>
    <row r="28" spans="1:12" x14ac:dyDescent="0.25">
      <c r="B28" s="6"/>
      <c r="D28" s="112" t="s">
        <v>27</v>
      </c>
      <c r="E28" s="113"/>
      <c r="F28" s="56">
        <v>1000</v>
      </c>
      <c r="G28" s="7"/>
      <c r="H28" s="112" t="s">
        <v>18</v>
      </c>
      <c r="I28" s="113"/>
      <c r="J28" s="56">
        <v>500</v>
      </c>
      <c r="K28" s="73"/>
    </row>
    <row r="29" spans="1:12" x14ac:dyDescent="0.25">
      <c r="B29" s="6"/>
      <c r="D29" s="112" t="s">
        <v>28</v>
      </c>
      <c r="E29" s="113"/>
      <c r="F29" s="56">
        <v>2000</v>
      </c>
      <c r="G29" s="7"/>
      <c r="H29" s="112" t="s">
        <v>9</v>
      </c>
      <c r="I29" s="113"/>
      <c r="J29" s="56">
        <v>700</v>
      </c>
      <c r="K29" s="73"/>
    </row>
    <row r="30" spans="1:12" x14ac:dyDescent="0.25">
      <c r="B30" s="6"/>
      <c r="D30" s="112"/>
      <c r="E30" s="113"/>
      <c r="F30" s="57"/>
      <c r="G30" s="7"/>
      <c r="H30" s="112"/>
      <c r="I30" s="113"/>
      <c r="J30" s="57"/>
      <c r="K30" s="73"/>
    </row>
    <row r="31" spans="1:12" x14ac:dyDescent="0.25">
      <c r="B31" s="6"/>
      <c r="D31" s="112"/>
      <c r="E31" s="113"/>
      <c r="F31" s="57"/>
      <c r="G31" s="7"/>
      <c r="H31" s="112"/>
      <c r="I31" s="113"/>
      <c r="J31" s="57"/>
      <c r="K31" s="73"/>
    </row>
    <row r="32" spans="1:12" ht="15.75" thickBot="1" x14ac:dyDescent="0.3">
      <c r="B32" s="6"/>
      <c r="D32" s="112"/>
      <c r="E32" s="113"/>
      <c r="F32" s="58"/>
      <c r="G32" s="7"/>
      <c r="H32" s="112"/>
      <c r="I32" s="113"/>
      <c r="J32" s="58"/>
      <c r="K32" s="73"/>
    </row>
    <row r="33" spans="1:12" ht="15.75" thickBot="1" x14ac:dyDescent="0.3">
      <c r="B33" s="6"/>
      <c r="D33" s="115" t="s">
        <v>38</v>
      </c>
      <c r="E33" s="116"/>
      <c r="F33" s="40">
        <f>+SUM(F28:F32)</f>
        <v>3000</v>
      </c>
      <c r="G33" s="7"/>
      <c r="H33" s="115" t="s">
        <v>39</v>
      </c>
      <c r="I33" s="116"/>
      <c r="J33" s="40">
        <f>+SUM(J27:J32)</f>
        <v>1200</v>
      </c>
      <c r="K33" s="76"/>
    </row>
    <row r="34" spans="1:12" x14ac:dyDescent="0.25">
      <c r="F34" s="7"/>
      <c r="G34" s="7"/>
    </row>
    <row r="35" spans="1:12" x14ac:dyDescent="0.25">
      <c r="A35" s="21"/>
      <c r="B35" s="21"/>
      <c r="C35" s="21" t="s">
        <v>31</v>
      </c>
      <c r="D35" s="21" t="s">
        <v>44</v>
      </c>
      <c r="E35" s="22"/>
      <c r="F35" s="22"/>
      <c r="G35" s="23"/>
      <c r="H35" s="27"/>
      <c r="L35" s="42">
        <f>+F46-J46</f>
        <v>10800</v>
      </c>
    </row>
    <row r="36" spans="1:12" x14ac:dyDescent="0.25">
      <c r="A36" s="21"/>
      <c r="B36" s="21"/>
      <c r="C36" s="22"/>
      <c r="D36" s="22"/>
      <c r="E36" s="22"/>
      <c r="F36" s="23"/>
      <c r="G36" s="23"/>
    </row>
    <row r="37" spans="1:12" x14ac:dyDescent="0.25">
      <c r="B37" s="8"/>
      <c r="C37" s="6"/>
      <c r="D37" s="120" t="s">
        <v>4</v>
      </c>
      <c r="E37" s="121"/>
      <c r="F37" s="122"/>
      <c r="G37" s="14"/>
      <c r="H37" s="120" t="s">
        <v>10</v>
      </c>
      <c r="I37" s="121"/>
      <c r="J37" s="122"/>
      <c r="K37" s="74"/>
      <c r="L37" s="14"/>
    </row>
    <row r="38" spans="1:12" x14ac:dyDescent="0.25">
      <c r="B38" s="6"/>
      <c r="D38" s="110" t="s">
        <v>5</v>
      </c>
      <c r="E38" s="111"/>
      <c r="F38" s="56">
        <v>4000</v>
      </c>
      <c r="G38" s="7"/>
      <c r="H38" s="110" t="s">
        <v>5</v>
      </c>
      <c r="I38" s="111"/>
      <c r="J38" s="56"/>
      <c r="K38" s="73"/>
      <c r="L38" s="7"/>
    </row>
    <row r="39" spans="1:12" x14ac:dyDescent="0.25">
      <c r="B39" s="6"/>
      <c r="D39" s="110" t="s">
        <v>6</v>
      </c>
      <c r="E39" s="111"/>
      <c r="F39" s="56">
        <v>2000</v>
      </c>
      <c r="G39" s="7"/>
      <c r="H39" s="110" t="s">
        <v>6</v>
      </c>
      <c r="I39" s="111"/>
      <c r="J39" s="56">
        <v>1500</v>
      </c>
      <c r="K39" s="73"/>
      <c r="L39" s="7"/>
    </row>
    <row r="40" spans="1:12" x14ac:dyDescent="0.25">
      <c r="B40" s="6"/>
      <c r="D40" s="110" t="s">
        <v>7</v>
      </c>
      <c r="E40" s="111"/>
      <c r="F40" s="56">
        <v>500</v>
      </c>
      <c r="G40" s="7"/>
      <c r="H40" s="110" t="s">
        <v>7</v>
      </c>
      <c r="I40" s="111"/>
      <c r="J40" s="56"/>
      <c r="K40" s="73"/>
      <c r="L40" s="7"/>
    </row>
    <row r="41" spans="1:12" x14ac:dyDescent="0.25">
      <c r="B41" s="6"/>
      <c r="D41" s="110" t="s">
        <v>8</v>
      </c>
      <c r="E41" s="111"/>
      <c r="F41" s="56">
        <v>600</v>
      </c>
      <c r="G41" s="7"/>
      <c r="H41" s="110" t="s">
        <v>8</v>
      </c>
      <c r="I41" s="111"/>
      <c r="J41" s="56"/>
      <c r="K41" s="73"/>
      <c r="L41" s="7"/>
    </row>
    <row r="42" spans="1:12" x14ac:dyDescent="0.25">
      <c r="B42" s="6"/>
      <c r="D42" s="110" t="s">
        <v>9</v>
      </c>
      <c r="E42" s="111"/>
      <c r="F42" s="59">
        <v>5200</v>
      </c>
      <c r="G42" s="7"/>
      <c r="H42" s="110" t="s">
        <v>9</v>
      </c>
      <c r="I42" s="111"/>
      <c r="J42" s="59"/>
      <c r="K42" s="73"/>
      <c r="L42" s="7"/>
    </row>
    <row r="43" spans="1:12" x14ac:dyDescent="0.25">
      <c r="B43" s="6"/>
      <c r="D43" s="110"/>
      <c r="E43" s="111"/>
      <c r="F43" s="59"/>
      <c r="G43" s="7"/>
      <c r="H43" s="110"/>
      <c r="I43" s="111"/>
      <c r="J43" s="59"/>
      <c r="K43" s="73"/>
      <c r="L43" s="7"/>
    </row>
    <row r="44" spans="1:12" x14ac:dyDescent="0.25">
      <c r="B44" s="6"/>
      <c r="D44" s="110"/>
      <c r="E44" s="111"/>
      <c r="F44" s="59"/>
      <c r="G44" s="7"/>
      <c r="H44" s="110"/>
      <c r="I44" s="111"/>
      <c r="J44" s="59"/>
      <c r="K44" s="73"/>
      <c r="L44" s="7"/>
    </row>
    <row r="45" spans="1:12" ht="15.75" thickBot="1" x14ac:dyDescent="0.3">
      <c r="B45" s="6"/>
      <c r="D45" s="110"/>
      <c r="E45" s="111"/>
      <c r="F45" s="59"/>
      <c r="G45" s="7"/>
      <c r="H45" s="110"/>
      <c r="I45" s="111"/>
      <c r="J45" s="59"/>
      <c r="K45" s="73"/>
      <c r="L45" s="7"/>
    </row>
    <row r="46" spans="1:12" ht="15.75" thickBot="1" x14ac:dyDescent="0.3">
      <c r="B46" s="6"/>
      <c r="D46" s="115" t="s">
        <v>40</v>
      </c>
      <c r="E46" s="116"/>
      <c r="F46" s="40">
        <f>+SUM(F38:F45)</f>
        <v>12300</v>
      </c>
      <c r="G46" s="7"/>
      <c r="H46" s="115" t="s">
        <v>41</v>
      </c>
      <c r="I46" s="116"/>
      <c r="J46" s="40">
        <f>+SUM(J38:J45)</f>
        <v>1500</v>
      </c>
      <c r="K46" s="76"/>
    </row>
    <row r="47" spans="1:12" s="5" customForma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77"/>
      <c r="L47" s="10"/>
    </row>
    <row r="48" spans="1:12" s="5" customFormat="1" x14ac:dyDescent="0.25">
      <c r="K48" s="38"/>
    </row>
    <row r="49" spans="1:12" s="5" customFormat="1" x14ac:dyDescent="0.25">
      <c r="K49" s="38"/>
    </row>
    <row r="50" spans="1:12" x14ac:dyDescent="0.25">
      <c r="A50" s="5"/>
      <c r="B50" s="5"/>
      <c r="C50" s="5"/>
      <c r="D50" s="117" t="s">
        <v>42</v>
      </c>
      <c r="E50" s="118"/>
      <c r="F50" s="118"/>
      <c r="G50" s="5"/>
      <c r="H50" s="95" t="s">
        <v>47</v>
      </c>
      <c r="I50" s="96"/>
      <c r="J50" s="96"/>
      <c r="K50" s="96"/>
      <c r="L50" s="97"/>
    </row>
    <row r="51" spans="1:12" x14ac:dyDescent="0.25">
      <c r="A51" s="5"/>
      <c r="B51" s="13"/>
      <c r="C51" s="13"/>
      <c r="D51" s="33" t="s">
        <v>25</v>
      </c>
      <c r="F51" s="61">
        <f>+L10</f>
        <v>2000</v>
      </c>
      <c r="H51" s="98"/>
      <c r="I51" s="99"/>
      <c r="J51" s="99"/>
      <c r="K51" s="99"/>
      <c r="L51" s="100"/>
    </row>
    <row r="52" spans="1:12" x14ac:dyDescent="0.25">
      <c r="A52" s="5"/>
      <c r="B52" s="5"/>
      <c r="C52" s="5"/>
      <c r="D52" s="33" t="s">
        <v>3</v>
      </c>
      <c r="F52" s="62">
        <f>+L35</f>
        <v>10800</v>
      </c>
      <c r="H52" s="101"/>
      <c r="I52" s="102"/>
      <c r="J52" s="102"/>
      <c r="K52" s="102"/>
      <c r="L52" s="103"/>
    </row>
    <row r="53" spans="1:12" x14ac:dyDescent="0.25">
      <c r="A53" s="5"/>
      <c r="B53" s="5"/>
      <c r="C53" s="5"/>
      <c r="D53" s="6" t="s">
        <v>32</v>
      </c>
      <c r="F53" s="63">
        <f>+SUM(F51:F52)</f>
        <v>12800</v>
      </c>
      <c r="H53" s="104"/>
      <c r="I53" s="105"/>
      <c r="J53" s="105"/>
      <c r="K53" s="105"/>
      <c r="L53" s="106"/>
    </row>
    <row r="54" spans="1:12" x14ac:dyDescent="0.25">
      <c r="A54" s="5"/>
      <c r="B54" s="5"/>
      <c r="C54" s="5"/>
      <c r="D54" s="6"/>
      <c r="F54" s="32"/>
      <c r="H54" s="104"/>
      <c r="I54" s="105"/>
      <c r="J54" s="105"/>
      <c r="K54" s="105"/>
      <c r="L54" s="106"/>
    </row>
    <row r="55" spans="1:12" x14ac:dyDescent="0.25">
      <c r="A55" s="5"/>
      <c r="B55" s="5"/>
      <c r="C55" s="5"/>
      <c r="D55" s="36" t="s">
        <v>29</v>
      </c>
      <c r="E55" s="35"/>
      <c r="F55" s="60">
        <f>+L13</f>
        <v>3515.4</v>
      </c>
      <c r="H55" s="104"/>
      <c r="I55" s="105"/>
      <c r="J55" s="105"/>
      <c r="K55" s="105"/>
      <c r="L55" s="106"/>
    </row>
    <row r="56" spans="1:12" x14ac:dyDescent="0.25">
      <c r="A56" s="5"/>
      <c r="B56" s="31"/>
      <c r="C56" s="31"/>
      <c r="D56" s="37" t="s">
        <v>30</v>
      </c>
      <c r="E56" s="35"/>
      <c r="F56" s="61">
        <f>+L25</f>
        <v>4200</v>
      </c>
      <c r="G56" s="34"/>
      <c r="H56" s="104"/>
      <c r="I56" s="105"/>
      <c r="J56" s="105"/>
      <c r="K56" s="105"/>
      <c r="L56" s="106"/>
    </row>
    <row r="57" spans="1:12" x14ac:dyDescent="0.25">
      <c r="A57" s="5"/>
      <c r="B57" s="5"/>
      <c r="C57" s="5"/>
      <c r="D57" s="6" t="s">
        <v>19</v>
      </c>
      <c r="E57" s="34"/>
      <c r="F57" s="63">
        <f>+SUM(F55:F56)</f>
        <v>7715.4</v>
      </c>
      <c r="G57" s="34"/>
      <c r="H57" s="104"/>
      <c r="I57" s="105"/>
      <c r="J57" s="105"/>
      <c r="K57" s="105"/>
      <c r="L57" s="106"/>
    </row>
    <row r="58" spans="1:12" x14ac:dyDescent="0.25">
      <c r="A58" s="5"/>
      <c r="B58" s="4"/>
      <c r="C58" s="5"/>
      <c r="E58" s="34"/>
      <c r="F58" s="27"/>
      <c r="G58" s="34"/>
      <c r="H58" s="104"/>
      <c r="I58" s="105"/>
      <c r="J58" s="105"/>
      <c r="K58" s="105"/>
      <c r="L58" s="106"/>
    </row>
    <row r="59" spans="1:12" x14ac:dyDescent="0.25">
      <c r="B59" s="5"/>
      <c r="C59" s="5"/>
      <c r="D59" s="4" t="s">
        <v>33</v>
      </c>
      <c r="E59" s="64"/>
      <c r="F59" s="63">
        <f>F57-F53</f>
        <v>-5084.6000000000004</v>
      </c>
      <c r="G59" s="5"/>
      <c r="H59" s="104"/>
      <c r="I59" s="105"/>
      <c r="J59" s="105"/>
      <c r="K59" s="105"/>
      <c r="L59" s="106"/>
    </row>
    <row r="60" spans="1:12" x14ac:dyDescent="0.25">
      <c r="B60" s="5"/>
      <c r="C60" s="5"/>
      <c r="D60" s="5"/>
      <c r="E60" s="5"/>
      <c r="F60" s="5"/>
      <c r="G60" s="5"/>
      <c r="H60" s="104"/>
      <c r="I60" s="105"/>
      <c r="J60" s="105"/>
      <c r="K60" s="105"/>
      <c r="L60" s="106"/>
    </row>
    <row r="61" spans="1:12" x14ac:dyDescent="0.25">
      <c r="B61" s="5"/>
      <c r="C61" s="5"/>
      <c r="D61" s="5" t="s">
        <v>34</v>
      </c>
      <c r="E61" s="53" t="str">
        <f>IF($F$59&lt;0,"x","")</f>
        <v>x</v>
      </c>
      <c r="F61" s="5"/>
      <c r="G61" s="5"/>
      <c r="H61" s="104"/>
      <c r="I61" s="105"/>
      <c r="J61" s="105"/>
      <c r="K61" s="105"/>
      <c r="L61" s="106"/>
    </row>
    <row r="62" spans="1:12" x14ac:dyDescent="0.25">
      <c r="B62" s="5"/>
      <c r="C62" s="5"/>
      <c r="D62" s="38" t="s">
        <v>35</v>
      </c>
      <c r="E62" s="78" t="str">
        <f>IF($F$59&gt;0,"x","")</f>
        <v/>
      </c>
      <c r="F62" s="5"/>
      <c r="G62" s="5"/>
      <c r="H62" s="107"/>
      <c r="I62" s="108"/>
      <c r="J62" s="108"/>
      <c r="K62" s="108"/>
      <c r="L62" s="109"/>
    </row>
    <row r="63" spans="1:12" x14ac:dyDescent="0.25">
      <c r="B63" s="5"/>
      <c r="C63" s="5"/>
      <c r="D63" s="5"/>
      <c r="E63" s="5"/>
      <c r="F63" s="5"/>
      <c r="G63" s="5"/>
      <c r="H63" s="5"/>
      <c r="I63" s="5"/>
      <c r="J63" s="5"/>
      <c r="K63" s="38"/>
    </row>
    <row r="64" spans="1:12" x14ac:dyDescent="0.25">
      <c r="B64" s="5"/>
      <c r="C64" s="5"/>
      <c r="D64" s="5"/>
      <c r="E64" s="5"/>
      <c r="F64" s="5"/>
      <c r="G64" s="5"/>
      <c r="H64" s="5"/>
      <c r="I64" s="5"/>
      <c r="J64" s="5"/>
      <c r="K64" s="38"/>
    </row>
    <row r="65" spans="2:12" x14ac:dyDescent="0.25">
      <c r="B65" s="5"/>
      <c r="C65" s="5"/>
      <c r="D65" s="5" t="s">
        <v>49</v>
      </c>
      <c r="E65" s="5"/>
      <c r="F65" s="5"/>
      <c r="G65" s="5"/>
      <c r="H65" s="5"/>
      <c r="I65" s="5"/>
      <c r="J65" s="5"/>
      <c r="K65" s="38"/>
    </row>
    <row r="66" spans="2:12" x14ac:dyDescent="0.25">
      <c r="D66" s="38" t="s">
        <v>48</v>
      </c>
      <c r="E66" s="5"/>
      <c r="F66" s="5"/>
      <c r="G66" s="5"/>
    </row>
    <row r="68" spans="2:12" x14ac:dyDescent="0.25">
      <c r="D68" s="10"/>
      <c r="E68" s="10"/>
      <c r="F68" s="10"/>
    </row>
    <row r="69" spans="2:12" x14ac:dyDescent="0.25">
      <c r="D69" s="114" t="s">
        <v>50</v>
      </c>
      <c r="E69" s="114"/>
      <c r="F69" s="114"/>
      <c r="I69" s="114" t="s">
        <v>51</v>
      </c>
      <c r="J69" s="114"/>
      <c r="K69" s="114"/>
      <c r="L69" s="114"/>
    </row>
  </sheetData>
  <mergeCells count="50">
    <mergeCell ref="D27:F27"/>
    <mergeCell ref="D37:F37"/>
    <mergeCell ref="C6:E6"/>
    <mergeCell ref="C7:E7"/>
    <mergeCell ref="D69:F69"/>
    <mergeCell ref="I69:L69"/>
    <mergeCell ref="H46:I46"/>
    <mergeCell ref="D50:F50"/>
    <mergeCell ref="H15:J15"/>
    <mergeCell ref="D23:E23"/>
    <mergeCell ref="H23:I23"/>
    <mergeCell ref="H27:J27"/>
    <mergeCell ref="D33:E33"/>
    <mergeCell ref="H33:I33"/>
    <mergeCell ref="H37:J37"/>
    <mergeCell ref="D46:E46"/>
    <mergeCell ref="H28:I28"/>
    <mergeCell ref="H29:I29"/>
    <mergeCell ref="H30:I30"/>
    <mergeCell ref="D15:F15"/>
    <mergeCell ref="H31:I31"/>
    <mergeCell ref="H32:I32"/>
    <mergeCell ref="D28:E28"/>
    <mergeCell ref="D29:E29"/>
    <mergeCell ref="D30:E30"/>
    <mergeCell ref="D31:E31"/>
    <mergeCell ref="D32:E32"/>
    <mergeCell ref="D38:E38"/>
    <mergeCell ref="D39:E39"/>
    <mergeCell ref="D40:E40"/>
    <mergeCell ref="D41:E41"/>
    <mergeCell ref="D42:E42"/>
    <mergeCell ref="H38:I38"/>
    <mergeCell ref="H39:I39"/>
    <mergeCell ref="H40:I40"/>
    <mergeCell ref="H41:I41"/>
    <mergeCell ref="H42:I42"/>
    <mergeCell ref="H50:L51"/>
    <mergeCell ref="H52:L62"/>
    <mergeCell ref="D43:E43"/>
    <mergeCell ref="D44:E44"/>
    <mergeCell ref="D45:E45"/>
    <mergeCell ref="H43:I43"/>
    <mergeCell ref="H44:I44"/>
    <mergeCell ref="H45:I45"/>
    <mergeCell ref="C3:L3"/>
    <mergeCell ref="C1:L1"/>
    <mergeCell ref="F5:G5"/>
    <mergeCell ref="F6:G6"/>
    <mergeCell ref="F7:G7"/>
  </mergeCells>
  <hyperlinks>
    <hyperlink ref="I7" r:id="rId1"/>
  </hyperlinks>
  <pageMargins left="0.43307086614173229" right="0.23622047244094491" top="0.74803149606299213" bottom="0.55118110236220474" header="0.31496062992125984" footer="0.31496062992125984"/>
  <pageSetup paperSize="9" scale="80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PRESENTACION</vt:lpstr>
      <vt:lpstr>ARQUEO DE CAJA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Casa</cp:lastModifiedBy>
  <cp:lastPrinted>2017-07-10T22:53:35Z</cp:lastPrinted>
  <dcterms:created xsi:type="dcterms:W3CDTF">2017-07-04T04:12:46Z</dcterms:created>
  <dcterms:modified xsi:type="dcterms:W3CDTF">2017-07-13T00:24:46Z</dcterms:modified>
</cp:coreProperties>
</file>